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A. Principales agregados\2021\Difusión\Internet\Valor\"/>
    </mc:Choice>
  </mc:AlternateContent>
  <bookViews>
    <workbookView showSheetTabs="0" xWindow="7650" yWindow="-30" windowWidth="7680" windowHeight="9120" tabRatio="897"/>
  </bookViews>
  <sheets>
    <sheet name="Tabla_1" sheetId="108" r:id="rId1"/>
  </sheets>
  <definedNames>
    <definedName name="_xlnm.Print_Area" localSheetId="0">Tabla_1!$B$1:$V$26</definedName>
  </definedNames>
  <calcPr calcId="152511"/>
</workbook>
</file>

<file path=xl/calcChain.xml><?xml version="1.0" encoding="utf-8"?>
<calcChain xmlns="http://schemas.openxmlformats.org/spreadsheetml/2006/main">
  <c r="V24" i="108" l="1"/>
  <c r="Y22" i="108"/>
  <c r="V22" i="108"/>
  <c r="W22" i="108"/>
  <c r="W24" i="108"/>
  <c r="X22" i="108"/>
  <c r="Z22" i="108"/>
  <c r="AA22" i="108"/>
  <c r="W21" i="108" l="1"/>
  <c r="V21" i="108"/>
  <c r="V13" i="108"/>
  <c r="V15" i="108" s="1"/>
  <c r="V18" i="108" s="1"/>
  <c r="V17" i="108" s="1"/>
  <c r="V25" i="108" s="1"/>
  <c r="W13" i="108"/>
  <c r="W15" i="108" s="1"/>
  <c r="W23" i="108" s="1"/>
  <c r="W26" i="108" s="1"/>
  <c r="W28" i="108" s="1"/>
  <c r="V23" i="108" l="1"/>
  <c r="V26" i="108" s="1"/>
  <c r="V28" i="108" s="1"/>
  <c r="W18" i="108"/>
  <c r="W17" i="108" s="1"/>
  <c r="W25" i="108" s="1"/>
  <c r="AE22" i="108" l="1"/>
  <c r="AE21" i="108" l="1"/>
  <c r="AE13" i="108"/>
  <c r="AD21" i="108"/>
  <c r="AD22" i="108"/>
  <c r="AC22" i="108"/>
  <c r="AB22" i="108"/>
  <c r="AE15" i="108" l="1"/>
  <c r="AD13" i="108"/>
  <c r="AD15" i="108" l="1"/>
  <c r="AE23" i="108"/>
  <c r="AC13" i="108"/>
  <c r="AC15" i="108" l="1"/>
  <c r="AD23" i="108"/>
  <c r="AC21" i="108"/>
  <c r="AC23" i="108" l="1"/>
  <c r="AD24" i="108" l="1"/>
  <c r="AD18" i="108"/>
  <c r="AC24" i="108"/>
  <c r="AC18" i="108"/>
  <c r="AE24" i="108"/>
  <c r="AE18" i="108"/>
  <c r="AC17" i="108" l="1"/>
  <c r="AD17" i="108"/>
  <c r="AE26" i="108"/>
  <c r="AD26" i="108"/>
  <c r="AC26" i="108"/>
  <c r="AE17" i="108"/>
  <c r="AE25" i="108" l="1"/>
  <c r="AC28" i="108"/>
  <c r="AE28" i="108"/>
  <c r="AD25" i="108"/>
  <c r="AD28" i="108"/>
  <c r="AC25" i="108"/>
  <c r="Z24" i="108" l="1"/>
  <c r="X24" i="108"/>
  <c r="AB24" i="108" l="1"/>
  <c r="Y24" i="108"/>
  <c r="AA24" i="108"/>
  <c r="X13" i="108" l="1"/>
  <c r="X15" i="108" s="1"/>
  <c r="X21" i="108"/>
  <c r="Z13" i="108"/>
  <c r="Z15" i="108" s="1"/>
  <c r="Z21" i="108"/>
  <c r="Y13" i="108"/>
  <c r="Y15" i="108" s="1"/>
  <c r="Y21" i="108"/>
  <c r="AB13" i="108"/>
  <c r="AB15" i="108" s="1"/>
  <c r="AB21" i="108"/>
  <c r="AA13" i="108"/>
  <c r="AA15" i="108" s="1"/>
  <c r="AA21" i="108"/>
  <c r="Z18" i="108" l="1"/>
  <c r="Z17" i="108" s="1"/>
  <c r="Z25" i="108" s="1"/>
  <c r="Z23" i="108"/>
  <c r="Z26" i="108" s="1"/>
  <c r="Z28" i="108" s="1"/>
  <c r="Y23" i="108"/>
  <c r="Y26" i="108" s="1"/>
  <c r="Y28" i="108" s="1"/>
  <c r="Y18" i="108"/>
  <c r="Y17" i="108" s="1"/>
  <c r="Y25" i="108" s="1"/>
  <c r="X18" i="108"/>
  <c r="X17" i="108" s="1"/>
  <c r="X25" i="108" s="1"/>
  <c r="X23" i="108"/>
  <c r="X26" i="108" s="1"/>
  <c r="X28" i="108" s="1"/>
  <c r="AA23" i="108"/>
  <c r="AA26" i="108" s="1"/>
  <c r="AA28" i="108" s="1"/>
  <c r="AA18" i="108"/>
  <c r="AA17" i="108" s="1"/>
  <c r="AA25" i="108" s="1"/>
  <c r="AB18" i="108"/>
  <c r="AB17" i="108" s="1"/>
  <c r="AB25" i="108" s="1"/>
  <c r="AB23" i="108"/>
  <c r="AB26" i="108" s="1"/>
  <c r="AB28" i="108" s="1"/>
</calcChain>
</file>

<file path=xl/sharedStrings.xml><?xml version="1.0" encoding="utf-8"?>
<sst xmlns="http://schemas.openxmlformats.org/spreadsheetml/2006/main" count="31" uniqueCount="26">
  <si>
    <t>Remuneración de los asalariados</t>
  </si>
  <si>
    <t>Unidad: millones de euros</t>
  </si>
  <si>
    <t>(P) Estimación provisional</t>
  </si>
  <si>
    <t>(A) Estimación avance</t>
  </si>
  <si>
    <t>Renta nacional disponible</t>
  </si>
  <si>
    <t>Precios corrientes</t>
  </si>
  <si>
    <t>Operaciones</t>
  </si>
  <si>
    <t>Impuestos netos de subvenciones sobre la producción y las importaciones</t>
  </si>
  <si>
    <t>Excedente de explotación bruto / Renta mixta bruta</t>
  </si>
  <si>
    <t>Consumo de capital fijo</t>
  </si>
  <si>
    <t>Producto interior bruto a precios de mercado</t>
  </si>
  <si>
    <t>Rentas primarias netas procedentes del resto del mundo</t>
  </si>
  <si>
    <t>Transferencias corrientes netas procedentes del resto del mundo</t>
  </si>
  <si>
    <t>Población total (miles de habitantes) (*)</t>
  </si>
  <si>
    <t xml:space="preserve">Nota: en esta tabla las operaciones de asignación y distribución de rentas están referidas a las rentas percibidas por el conjunto de unidades institucionales residentes teniendo en cuenta sus flujos netos con el resto del mundo. </t>
  </si>
  <si>
    <t xml:space="preserve">Rentas de la propiedad netas </t>
  </si>
  <si>
    <t xml:space="preserve">Renta nacional neta </t>
  </si>
  <si>
    <t xml:space="preserve">Transferencias corrientes netas </t>
  </si>
  <si>
    <t>(*) Población residente en España a 1 de julio (Cifras de Población, INE).</t>
  </si>
  <si>
    <t>Contabilidad Nacional de España.Revisión Estadística 2019</t>
  </si>
  <si>
    <t>Renta nacional disponible neta per cápita (euros) (*)</t>
  </si>
  <si>
    <t>RENTA NACIONAL BRUTA</t>
  </si>
  <si>
    <t>RENTA NACIONAL BRUTA DISPONIBLE</t>
  </si>
  <si>
    <t>Renta nacional neta disponible</t>
  </si>
  <si>
    <t>2020 (P)</t>
  </si>
  <si>
    <t>2021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</si>
</sst>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b/>
      <sz val="14"/>
      <color rgb="FFFF0000"/>
      <name val="Univers"/>
    </font>
    <font>
      <sz val="10"/>
      <color rgb="FFFF0000"/>
      <name val="Univers"/>
      <family val="2"/>
    </font>
    <font>
      <sz val="9"/>
      <color theme="1"/>
      <name val="Univers"/>
      <family val="2"/>
    </font>
    <font>
      <b/>
      <sz val="10"/>
      <name val="Univers"/>
    </font>
    <font>
      <b/>
      <sz val="11"/>
      <name val="Univers"/>
    </font>
    <font>
      <b/>
      <sz val="14"/>
      <color theme="1"/>
      <name val="Arial"/>
      <family val="2"/>
    </font>
    <font>
      <sz val="10"/>
      <name val="Arial"/>
      <family val="2"/>
      <charset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F2F8"/>
      </patternFill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rgb="FFF3F4F7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51"/>
      </top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8" fillId="0" borderId="0"/>
    <xf numFmtId="0" fontId="2" fillId="0" borderId="0"/>
  </cellStyleXfs>
  <cellXfs count="34">
    <xf numFmtId="0" fontId="0" fillId="0" borderId="0" xfId="0"/>
    <xf numFmtId="0" fontId="4" fillId="0" borderId="0" xfId="2" applyFont="1"/>
    <xf numFmtId="0" fontId="4" fillId="0" borderId="0" xfId="2" applyFont="1" applyBorder="1"/>
    <xf numFmtId="0" fontId="3" fillId="0" borderId="0" xfId="2"/>
    <xf numFmtId="0" fontId="7" fillId="0" borderId="0" xfId="2" applyFont="1" applyFill="1" applyBorder="1"/>
    <xf numFmtId="0" fontId="4" fillId="0" borderId="0" xfId="2" applyFont="1" applyFill="1"/>
    <xf numFmtId="0" fontId="10" fillId="0" borderId="0" xfId="2" applyFont="1" applyFill="1"/>
    <xf numFmtId="0" fontId="10" fillId="0" borderId="0" xfId="2" applyFont="1" applyFill="1" applyBorder="1"/>
    <xf numFmtId="0" fontId="12" fillId="0" borderId="0" xfId="2" applyFont="1"/>
    <xf numFmtId="0" fontId="13" fillId="0" borderId="0" xfId="2" applyFont="1" applyFill="1"/>
    <xf numFmtId="0" fontId="5" fillId="0" borderId="0" xfId="2" applyFont="1" applyFill="1" applyBorder="1"/>
    <xf numFmtId="0" fontId="4" fillId="0" borderId="0" xfId="2" applyFont="1" applyFill="1" applyBorder="1"/>
    <xf numFmtId="14" fontId="5" fillId="0" borderId="0" xfId="2" applyNumberFormat="1" applyFont="1" applyFill="1" applyBorder="1"/>
    <xf numFmtId="0" fontId="6" fillId="0" borderId="0" xfId="2" applyFont="1" applyFill="1" applyBorder="1"/>
    <xf numFmtId="0" fontId="14" fillId="0" borderId="0" xfId="2" applyFont="1" applyBorder="1"/>
    <xf numFmtId="0" fontId="11" fillId="0" borderId="0" xfId="2" applyFont="1" applyBorder="1"/>
    <xf numFmtId="0" fontId="8" fillId="0" borderId="1" xfId="2" applyFont="1" applyBorder="1"/>
    <xf numFmtId="0" fontId="8" fillId="0" borderId="0" xfId="2" applyFont="1" applyBorder="1"/>
    <xf numFmtId="0" fontId="13" fillId="0" borderId="0" xfId="2" applyFont="1" applyBorder="1"/>
    <xf numFmtId="0" fontId="9" fillId="0" borderId="0" xfId="2" applyFont="1" applyBorder="1" applyAlignment="1">
      <alignment horizontal="left" vertical="top"/>
    </xf>
    <xf numFmtId="0" fontId="15" fillId="0" borderId="0" xfId="2" applyFont="1" applyFill="1"/>
    <xf numFmtId="0" fontId="16" fillId="0" borderId="0" xfId="2" applyFont="1" applyFill="1"/>
    <xf numFmtId="3" fontId="13" fillId="0" borderId="0" xfId="2" applyNumberFormat="1" applyFont="1" applyFill="1"/>
    <xf numFmtId="3" fontId="10" fillId="0" borderId="0" xfId="2" applyNumberFormat="1" applyFont="1" applyFill="1"/>
    <xf numFmtId="4" fontId="8" fillId="0" borderId="1" xfId="2" applyNumberFormat="1" applyFont="1" applyBorder="1"/>
    <xf numFmtId="0" fontId="17" fillId="0" borderId="0" xfId="2" applyFont="1" applyBorder="1"/>
    <xf numFmtId="0" fontId="19" fillId="2" borderId="0" xfId="3" applyFont="1" applyFill="1" applyAlignment="1">
      <alignment horizontal="left"/>
    </xf>
    <xf numFmtId="0" fontId="20" fillId="2" borderId="0" xfId="3" applyFont="1" applyFill="1" applyAlignment="1">
      <alignment horizontal="left"/>
    </xf>
    <xf numFmtId="0" fontId="21" fillId="2" borderId="2" xfId="3" applyFont="1" applyFill="1" applyBorder="1"/>
    <xf numFmtId="0" fontId="22" fillId="3" borderId="3" xfId="0" applyFont="1" applyFill="1" applyBorder="1" applyAlignment="1">
      <alignment horizontal="center" vertical="center" wrapText="1"/>
    </xf>
    <xf numFmtId="0" fontId="23" fillId="4" borderId="0" xfId="4" applyFont="1" applyFill="1" applyBorder="1" applyAlignment="1">
      <alignment horizontal="left" vertical="center" indent="1"/>
    </xf>
    <xf numFmtId="3" fontId="24" fillId="5" borderId="4" xfId="0" applyNumberFormat="1" applyFont="1" applyFill="1" applyBorder="1" applyAlignment="1">
      <alignment horizontal="right"/>
    </xf>
    <xf numFmtId="0" fontId="24" fillId="6" borderId="4" xfId="0" applyFont="1" applyFill="1" applyBorder="1" applyAlignment="1">
      <alignment horizontal="left" wrapText="1"/>
    </xf>
    <xf numFmtId="3" fontId="24" fillId="0" borderId="4" xfId="0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_pib0010" xfId="2"/>
    <cellStyle name="Normal_pibv" xfId="4"/>
    <cellStyle name="Texto explicativo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8"/>
  <sheetViews>
    <sheetView showGridLines="0" showRowColHeaders="0" tabSelected="1" topLeftCell="B1" zoomScale="85" zoomScaleNormal="85" workbookViewId="0">
      <pane xSplit="3" ySplit="8" topLeftCell="U9" activePane="bottomRight" state="frozen"/>
      <selection activeCell="B1" sqref="B1"/>
      <selection pane="topRight" activeCell="M1" sqref="M1"/>
      <selection pane="bottomLeft" activeCell="B10" sqref="B10"/>
      <selection pane="bottomRight" activeCell="B1" sqref="B1"/>
    </sheetView>
  </sheetViews>
  <sheetFormatPr baseColWidth="10" defaultColWidth="13.42578125" defaultRowHeight="12.75" zeroHeight="1" x14ac:dyDescent="0.2"/>
  <cols>
    <col min="1" max="1" width="0.28515625" style="1" hidden="1" customWidth="1"/>
    <col min="2" max="2" width="1" style="1" customWidth="1"/>
    <col min="3" max="3" width="64.140625" style="2" customWidth="1"/>
    <col min="4" max="4" width="0.85546875" style="1" customWidth="1"/>
    <col min="5" max="27" width="8.85546875" style="1" customWidth="1"/>
    <col min="28" max="29" width="8.85546875" style="1" bestFit="1" customWidth="1"/>
    <col min="30" max="30" width="9.42578125" style="1" bestFit="1" customWidth="1"/>
    <col min="31" max="31" width="9" style="1" bestFit="1" customWidth="1"/>
    <col min="32" max="50" width="13.42578125" style="1" customWidth="1"/>
    <col min="51" max="16384" width="13.42578125" style="1"/>
  </cols>
  <sheetData>
    <row r="1" spans="2:31" ht="4.5" customHeight="1" x14ac:dyDescent="0.2"/>
    <row r="2" spans="2:31" ht="19.5" customHeight="1" x14ac:dyDescent="0.25">
      <c r="C2" s="25" t="s">
        <v>19</v>
      </c>
      <c r="D2" s="8"/>
    </row>
    <row r="3" spans="2:31" ht="3" customHeight="1" x14ac:dyDescent="0.2"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31" s="5" customFormat="1" ht="20.100000000000001" customHeight="1" x14ac:dyDescent="0.25">
      <c r="C4" s="26" t="s">
        <v>4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2:31" s="5" customFormat="1" ht="15" customHeight="1" x14ac:dyDescent="0.25">
      <c r="C5" s="27" t="s">
        <v>5</v>
      </c>
      <c r="D5" s="11"/>
    </row>
    <row r="6" spans="2:31" s="5" customFormat="1" ht="12.75" customHeight="1" x14ac:dyDescent="0.25">
      <c r="C6" s="28" t="s">
        <v>1</v>
      </c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2:31" s="5" customFormat="1" ht="6" customHeight="1" x14ac:dyDescent="0.2">
      <c r="C7" s="15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31" s="4" customFormat="1" ht="16.149999999999999" customHeight="1" x14ac:dyDescent="0.25">
      <c r="B8" s="5"/>
      <c r="C8" s="30" t="s">
        <v>6</v>
      </c>
      <c r="D8" s="5"/>
      <c r="E8" s="29">
        <v>1995</v>
      </c>
      <c r="F8" s="29">
        <v>1996</v>
      </c>
      <c r="G8" s="29">
        <v>1997</v>
      </c>
      <c r="H8" s="29">
        <v>1998</v>
      </c>
      <c r="I8" s="29">
        <v>1999</v>
      </c>
      <c r="J8" s="29">
        <v>2000</v>
      </c>
      <c r="K8" s="29">
        <v>2001</v>
      </c>
      <c r="L8" s="29">
        <v>2002</v>
      </c>
      <c r="M8" s="29">
        <v>2003</v>
      </c>
      <c r="N8" s="29">
        <v>2004</v>
      </c>
      <c r="O8" s="29">
        <v>2005</v>
      </c>
      <c r="P8" s="29">
        <v>2006</v>
      </c>
      <c r="Q8" s="29">
        <v>2007</v>
      </c>
      <c r="R8" s="29">
        <v>2008</v>
      </c>
      <c r="S8" s="29">
        <v>2009</v>
      </c>
      <c r="T8" s="29">
        <v>2010</v>
      </c>
      <c r="U8" s="29">
        <v>2011</v>
      </c>
      <c r="V8" s="29">
        <v>2012</v>
      </c>
      <c r="W8" s="29">
        <v>2013</v>
      </c>
      <c r="X8" s="29">
        <v>2014</v>
      </c>
      <c r="Y8" s="29">
        <v>2015</v>
      </c>
      <c r="Z8" s="29">
        <v>2016</v>
      </c>
      <c r="AA8" s="29">
        <v>2017</v>
      </c>
      <c r="AB8" s="29">
        <v>2018</v>
      </c>
      <c r="AC8" s="29">
        <v>2019</v>
      </c>
      <c r="AD8" s="29" t="s">
        <v>24</v>
      </c>
      <c r="AE8" s="29" t="s">
        <v>25</v>
      </c>
    </row>
    <row r="9" spans="2:31" s="7" customFormat="1" ht="13.15" customHeight="1" x14ac:dyDescent="0.25">
      <c r="B9" s="5"/>
      <c r="C9" s="32" t="s">
        <v>0</v>
      </c>
      <c r="D9" s="5"/>
      <c r="E9" s="33">
        <v>219804</v>
      </c>
      <c r="F9" s="33">
        <v>232040</v>
      </c>
      <c r="G9" s="33">
        <v>251731</v>
      </c>
      <c r="H9" s="33">
        <v>270252</v>
      </c>
      <c r="I9" s="33">
        <v>290471</v>
      </c>
      <c r="J9" s="33">
        <v>316255</v>
      </c>
      <c r="K9" s="33">
        <v>337035</v>
      </c>
      <c r="L9" s="33">
        <v>358872</v>
      </c>
      <c r="M9" s="33">
        <v>380155</v>
      </c>
      <c r="N9" s="33">
        <v>405612</v>
      </c>
      <c r="O9" s="33">
        <v>435359</v>
      </c>
      <c r="P9" s="33">
        <v>471840</v>
      </c>
      <c r="Q9" s="33">
        <v>508993</v>
      </c>
      <c r="R9" s="33">
        <v>544867</v>
      </c>
      <c r="S9" s="33">
        <v>530739</v>
      </c>
      <c r="T9" s="33">
        <v>527662</v>
      </c>
      <c r="U9" s="33">
        <v>514202</v>
      </c>
      <c r="V9" s="31">
        <v>482715</v>
      </c>
      <c r="W9" s="31">
        <v>469537</v>
      </c>
      <c r="X9" s="31">
        <v>475584</v>
      </c>
      <c r="Y9" s="31">
        <v>494971</v>
      </c>
      <c r="Z9" s="31">
        <v>505826</v>
      </c>
      <c r="AA9" s="31">
        <v>526002</v>
      </c>
      <c r="AB9" s="31">
        <v>548166</v>
      </c>
      <c r="AC9" s="31">
        <v>581867</v>
      </c>
      <c r="AD9" s="31">
        <v>557979</v>
      </c>
      <c r="AE9" s="31">
        <v>588104</v>
      </c>
    </row>
    <row r="10" spans="2:31" s="7" customFormat="1" ht="13.15" customHeight="1" x14ac:dyDescent="0.25">
      <c r="B10" s="5"/>
      <c r="C10" s="32" t="s">
        <v>7</v>
      </c>
      <c r="D10" s="5"/>
      <c r="E10" s="33">
        <v>41471</v>
      </c>
      <c r="F10" s="33">
        <v>44521</v>
      </c>
      <c r="G10" s="33">
        <v>49214</v>
      </c>
      <c r="H10" s="33">
        <v>55215</v>
      </c>
      <c r="I10" s="33">
        <v>60665</v>
      </c>
      <c r="J10" s="33">
        <v>65520</v>
      </c>
      <c r="K10" s="33">
        <v>69531</v>
      </c>
      <c r="L10" s="33">
        <v>74011</v>
      </c>
      <c r="M10" s="33">
        <v>81420</v>
      </c>
      <c r="N10" s="33">
        <v>91786</v>
      </c>
      <c r="O10" s="33">
        <v>102739</v>
      </c>
      <c r="P10" s="33">
        <v>111959</v>
      </c>
      <c r="Q10" s="33">
        <v>111155</v>
      </c>
      <c r="R10" s="33">
        <v>92188</v>
      </c>
      <c r="S10" s="33">
        <v>73797</v>
      </c>
      <c r="T10" s="33">
        <v>93795</v>
      </c>
      <c r="U10" s="33">
        <v>90412</v>
      </c>
      <c r="V10" s="31">
        <v>95493</v>
      </c>
      <c r="W10" s="31">
        <v>102072</v>
      </c>
      <c r="X10" s="31">
        <v>107167</v>
      </c>
      <c r="Y10" s="31">
        <v>114182</v>
      </c>
      <c r="Z10" s="31">
        <v>117649</v>
      </c>
      <c r="AA10" s="31">
        <v>122934</v>
      </c>
      <c r="AB10" s="31">
        <v>129237</v>
      </c>
      <c r="AC10" s="31">
        <v>130582</v>
      </c>
      <c r="AD10" s="31">
        <v>105284</v>
      </c>
      <c r="AE10" s="31">
        <v>128274</v>
      </c>
    </row>
    <row r="11" spans="2:31" s="6" customFormat="1" ht="13.15" customHeight="1" x14ac:dyDescent="0.25">
      <c r="B11" s="5"/>
      <c r="C11" s="32" t="s">
        <v>15</v>
      </c>
      <c r="D11" s="5"/>
      <c r="E11" s="33">
        <v>-4034</v>
      </c>
      <c r="F11" s="33">
        <v>-5954</v>
      </c>
      <c r="G11" s="33">
        <v>-7206</v>
      </c>
      <c r="H11" s="33">
        <v>-9087</v>
      </c>
      <c r="I11" s="33">
        <v>-10182</v>
      </c>
      <c r="J11" s="33">
        <v>-9108</v>
      </c>
      <c r="K11" s="33">
        <v>-14680</v>
      </c>
      <c r="L11" s="33">
        <v>-13864</v>
      </c>
      <c r="M11" s="33">
        <v>-11880</v>
      </c>
      <c r="N11" s="33">
        <v>-13277</v>
      </c>
      <c r="O11" s="33">
        <v>-17605</v>
      </c>
      <c r="P11" s="33">
        <v>-22895</v>
      </c>
      <c r="Q11" s="33">
        <v>-31655</v>
      </c>
      <c r="R11" s="33">
        <v>-36004</v>
      </c>
      <c r="S11" s="33">
        <v>-26205</v>
      </c>
      <c r="T11" s="33">
        <v>-20977</v>
      </c>
      <c r="U11" s="33">
        <v>-23926</v>
      </c>
      <c r="V11" s="31">
        <v>-13863</v>
      </c>
      <c r="W11" s="31">
        <v>-13059</v>
      </c>
      <c r="X11" s="31">
        <v>-9751</v>
      </c>
      <c r="Y11" s="31">
        <v>-4407</v>
      </c>
      <c r="Z11" s="31">
        <v>-2697</v>
      </c>
      <c r="AA11" s="31">
        <v>-5056</v>
      </c>
      <c r="AB11" s="31">
        <v>-3769</v>
      </c>
      <c r="AC11" s="31">
        <v>-3265</v>
      </c>
      <c r="AD11" s="31">
        <v>-2914</v>
      </c>
      <c r="AE11" s="31">
        <v>545</v>
      </c>
    </row>
    <row r="12" spans="2:31" s="6" customFormat="1" ht="13.15" customHeight="1" x14ac:dyDescent="0.25">
      <c r="B12" s="5"/>
      <c r="C12" s="32" t="s">
        <v>8</v>
      </c>
      <c r="D12" s="5"/>
      <c r="E12" s="33">
        <v>203580</v>
      </c>
      <c r="F12" s="33">
        <v>216949</v>
      </c>
      <c r="G12" s="33">
        <v>222978</v>
      </c>
      <c r="H12" s="33">
        <v>235239</v>
      </c>
      <c r="I12" s="33">
        <v>249358</v>
      </c>
      <c r="J12" s="33">
        <v>270551</v>
      </c>
      <c r="K12" s="33">
        <v>299405</v>
      </c>
      <c r="L12" s="33">
        <v>322043</v>
      </c>
      <c r="M12" s="33">
        <v>345987</v>
      </c>
      <c r="N12" s="33">
        <v>367303</v>
      </c>
      <c r="O12" s="33">
        <v>394060</v>
      </c>
      <c r="P12" s="33">
        <v>424354</v>
      </c>
      <c r="Q12" s="33">
        <v>460653</v>
      </c>
      <c r="R12" s="33">
        <v>477690</v>
      </c>
      <c r="S12" s="33">
        <v>470518</v>
      </c>
      <c r="T12" s="33">
        <v>456595</v>
      </c>
      <c r="U12" s="33">
        <v>464303</v>
      </c>
      <c r="V12" s="31">
        <v>458512</v>
      </c>
      <c r="W12" s="31">
        <v>455313</v>
      </c>
      <c r="X12" s="31">
        <v>455829</v>
      </c>
      <c r="Y12" s="31">
        <v>473109</v>
      </c>
      <c r="Z12" s="31">
        <v>496399</v>
      </c>
      <c r="AA12" s="31">
        <v>519049</v>
      </c>
      <c r="AB12" s="31">
        <v>531960</v>
      </c>
      <c r="AC12" s="31">
        <v>538532</v>
      </c>
      <c r="AD12" s="31">
        <v>460376</v>
      </c>
      <c r="AE12" s="31">
        <v>496252</v>
      </c>
    </row>
    <row r="13" spans="2:31" s="21" customFormat="1" ht="13.15" customHeight="1" x14ac:dyDescent="0.2">
      <c r="B13" s="20"/>
      <c r="C13" s="30" t="s">
        <v>21</v>
      </c>
      <c r="D13" s="20"/>
      <c r="E13" s="33">
        <v>460821</v>
      </c>
      <c r="F13" s="33">
        <v>487556</v>
      </c>
      <c r="G13" s="33">
        <v>516717</v>
      </c>
      <c r="H13" s="33">
        <v>551619</v>
      </c>
      <c r="I13" s="33">
        <v>590312</v>
      </c>
      <c r="J13" s="33">
        <v>643218</v>
      </c>
      <c r="K13" s="33">
        <v>691291</v>
      </c>
      <c r="L13" s="33">
        <v>741062</v>
      </c>
      <c r="M13" s="33">
        <v>795682</v>
      </c>
      <c r="N13" s="33">
        <v>851424</v>
      </c>
      <c r="O13" s="33">
        <v>914553</v>
      </c>
      <c r="P13" s="33">
        <v>985258</v>
      </c>
      <c r="Q13" s="33">
        <v>1049146</v>
      </c>
      <c r="R13" s="33">
        <v>1078741</v>
      </c>
      <c r="S13" s="33">
        <v>1048849</v>
      </c>
      <c r="T13" s="33">
        <v>1057075</v>
      </c>
      <c r="U13" s="33">
        <v>1044991</v>
      </c>
      <c r="V13" s="31">
        <f t="shared" ref="V13:AE13" si="0">+SUM(V9:V12)</f>
        <v>1022857</v>
      </c>
      <c r="W13" s="31">
        <f t="shared" si="0"/>
        <v>1013863</v>
      </c>
      <c r="X13" s="31">
        <f t="shared" si="0"/>
        <v>1028829</v>
      </c>
      <c r="Y13" s="31">
        <f t="shared" si="0"/>
        <v>1077855</v>
      </c>
      <c r="Z13" s="31">
        <f t="shared" si="0"/>
        <v>1117177</v>
      </c>
      <c r="AA13" s="31">
        <f t="shared" si="0"/>
        <v>1162929</v>
      </c>
      <c r="AB13" s="31">
        <f t="shared" si="0"/>
        <v>1205594</v>
      </c>
      <c r="AC13" s="31">
        <f t="shared" si="0"/>
        <v>1247716</v>
      </c>
      <c r="AD13" s="31">
        <f t="shared" si="0"/>
        <v>1120725</v>
      </c>
      <c r="AE13" s="31">
        <f t="shared" si="0"/>
        <v>1213175</v>
      </c>
    </row>
    <row r="14" spans="2:31" s="6" customFormat="1" ht="13.15" customHeight="1" x14ac:dyDescent="0.25">
      <c r="B14" s="5"/>
      <c r="C14" s="32" t="s">
        <v>9</v>
      </c>
      <c r="D14" s="5"/>
      <c r="E14" s="33">
        <v>57567</v>
      </c>
      <c r="F14" s="33">
        <v>61447</v>
      </c>
      <c r="G14" s="33">
        <v>65343</v>
      </c>
      <c r="H14" s="33">
        <v>69038</v>
      </c>
      <c r="I14" s="33">
        <v>74255</v>
      </c>
      <c r="J14" s="33">
        <v>81921</v>
      </c>
      <c r="K14" s="33">
        <v>88510</v>
      </c>
      <c r="L14" s="33">
        <v>95740</v>
      </c>
      <c r="M14" s="33">
        <v>103905</v>
      </c>
      <c r="N14" s="33">
        <v>113802</v>
      </c>
      <c r="O14" s="33">
        <v>124681</v>
      </c>
      <c r="P14" s="33">
        <v>135476</v>
      </c>
      <c r="Q14" s="33">
        <v>145529</v>
      </c>
      <c r="R14" s="33">
        <v>153861</v>
      </c>
      <c r="S14" s="33">
        <v>156714</v>
      </c>
      <c r="T14" s="33">
        <v>161557</v>
      </c>
      <c r="U14" s="33">
        <v>164610</v>
      </c>
      <c r="V14" s="31">
        <v>164719</v>
      </c>
      <c r="W14" s="31">
        <v>162574</v>
      </c>
      <c r="X14" s="31">
        <v>164486</v>
      </c>
      <c r="Y14" s="31">
        <v>168700</v>
      </c>
      <c r="Z14" s="31">
        <v>172648</v>
      </c>
      <c r="AA14" s="31">
        <v>178069</v>
      </c>
      <c r="AB14" s="31">
        <v>183344</v>
      </c>
      <c r="AC14" s="31">
        <v>189683</v>
      </c>
      <c r="AD14" s="31">
        <v>194973</v>
      </c>
      <c r="AE14" s="31">
        <v>205713</v>
      </c>
    </row>
    <row r="15" spans="2:31" s="6" customFormat="1" ht="13.15" customHeight="1" x14ac:dyDescent="0.25">
      <c r="B15" s="5"/>
      <c r="C15" s="32" t="s">
        <v>16</v>
      </c>
      <c r="D15" s="5"/>
      <c r="E15" s="33">
        <v>403254</v>
      </c>
      <c r="F15" s="33">
        <v>426109</v>
      </c>
      <c r="G15" s="33">
        <v>451374</v>
      </c>
      <c r="H15" s="33">
        <v>482581</v>
      </c>
      <c r="I15" s="33">
        <v>516057</v>
      </c>
      <c r="J15" s="33">
        <v>561297</v>
      </c>
      <c r="K15" s="33">
        <v>602781</v>
      </c>
      <c r="L15" s="33">
        <v>645322</v>
      </c>
      <c r="M15" s="33">
        <v>691777</v>
      </c>
      <c r="N15" s="33">
        <v>737622</v>
      </c>
      <c r="O15" s="33">
        <v>789872</v>
      </c>
      <c r="P15" s="33">
        <v>849782</v>
      </c>
      <c r="Q15" s="33">
        <v>903617</v>
      </c>
      <c r="R15" s="33">
        <v>924880</v>
      </c>
      <c r="S15" s="33">
        <v>892135</v>
      </c>
      <c r="T15" s="33">
        <v>895518</v>
      </c>
      <c r="U15" s="33">
        <v>880381</v>
      </c>
      <c r="V15" s="31">
        <f t="shared" ref="V15" si="1">V13-V14</f>
        <v>858138</v>
      </c>
      <c r="W15" s="31">
        <f t="shared" ref="W15:X15" si="2">W13-W14</f>
        <v>851289</v>
      </c>
      <c r="X15" s="31">
        <f t="shared" si="2"/>
        <v>864343</v>
      </c>
      <c r="Y15" s="31">
        <f t="shared" ref="Y15:Z15" si="3">Y13-Y14</f>
        <v>909155</v>
      </c>
      <c r="Z15" s="31">
        <f t="shared" si="3"/>
        <v>944529</v>
      </c>
      <c r="AA15" s="31">
        <f t="shared" ref="AA15:AB15" si="4">AA13-AA14</f>
        <v>984860</v>
      </c>
      <c r="AB15" s="31">
        <f t="shared" si="4"/>
        <v>1022250</v>
      </c>
      <c r="AC15" s="31">
        <f t="shared" ref="AC15:AD15" si="5">AC13-AC14</f>
        <v>1058033</v>
      </c>
      <c r="AD15" s="31">
        <f t="shared" si="5"/>
        <v>925752</v>
      </c>
      <c r="AE15" s="31">
        <f t="shared" ref="AE15" si="6">AE13-AE14</f>
        <v>1007462</v>
      </c>
    </row>
    <row r="16" spans="2:31" s="6" customFormat="1" ht="13.15" customHeight="1" x14ac:dyDescent="0.25">
      <c r="B16" s="5"/>
      <c r="C16" s="32" t="s">
        <v>17</v>
      </c>
      <c r="D16" s="5"/>
      <c r="E16" s="33">
        <v>-817</v>
      </c>
      <c r="F16" s="33">
        <v>-1655</v>
      </c>
      <c r="G16" s="33">
        <v>-2114</v>
      </c>
      <c r="H16" s="33">
        <v>-2430</v>
      </c>
      <c r="I16" s="33">
        <v>-2365</v>
      </c>
      <c r="J16" s="33">
        <v>-4139</v>
      </c>
      <c r="K16" s="33">
        <v>-5027</v>
      </c>
      <c r="L16" s="33">
        <v>-4543</v>
      </c>
      <c r="M16" s="33">
        <v>-6873</v>
      </c>
      <c r="N16" s="33">
        <v>-7303</v>
      </c>
      <c r="O16" s="33">
        <v>-9925</v>
      </c>
      <c r="P16" s="33">
        <v>-13120</v>
      </c>
      <c r="Q16" s="33">
        <v>-12906</v>
      </c>
      <c r="R16" s="33">
        <v>-15443</v>
      </c>
      <c r="S16" s="33">
        <v>-13921</v>
      </c>
      <c r="T16" s="33">
        <v>-12584</v>
      </c>
      <c r="U16" s="33">
        <v>-13143</v>
      </c>
      <c r="V16" s="31">
        <v>-12160</v>
      </c>
      <c r="W16" s="31">
        <v>-12466</v>
      </c>
      <c r="X16" s="31">
        <v>-10671</v>
      </c>
      <c r="Y16" s="31">
        <v>-10693</v>
      </c>
      <c r="Z16" s="31">
        <v>-11797</v>
      </c>
      <c r="AA16" s="31">
        <v>-10125</v>
      </c>
      <c r="AB16" s="31">
        <v>-11812</v>
      </c>
      <c r="AC16" s="31">
        <v>-12581</v>
      </c>
      <c r="AD16" s="31">
        <v>-12233</v>
      </c>
      <c r="AE16" s="31">
        <v>-12732</v>
      </c>
    </row>
    <row r="17" spans="1:31" s="6" customFormat="1" ht="13.15" customHeight="1" x14ac:dyDescent="0.25">
      <c r="B17" s="5"/>
      <c r="C17" s="30" t="s">
        <v>22</v>
      </c>
      <c r="D17" s="5"/>
      <c r="E17" s="33">
        <v>460004</v>
      </c>
      <c r="F17" s="33">
        <v>485901</v>
      </c>
      <c r="G17" s="33">
        <v>514603</v>
      </c>
      <c r="H17" s="33">
        <v>549189</v>
      </c>
      <c r="I17" s="33">
        <v>587947</v>
      </c>
      <c r="J17" s="33">
        <v>639079</v>
      </c>
      <c r="K17" s="33">
        <v>686264</v>
      </c>
      <c r="L17" s="33">
        <v>736519</v>
      </c>
      <c r="M17" s="33">
        <v>788809</v>
      </c>
      <c r="N17" s="33">
        <v>844121</v>
      </c>
      <c r="O17" s="33">
        <v>904628</v>
      </c>
      <c r="P17" s="33">
        <v>972138</v>
      </c>
      <c r="Q17" s="33">
        <v>1036240</v>
      </c>
      <c r="R17" s="33">
        <v>1063298</v>
      </c>
      <c r="S17" s="33">
        <v>1034928</v>
      </c>
      <c r="T17" s="33">
        <v>1044491</v>
      </c>
      <c r="U17" s="33">
        <v>1031848</v>
      </c>
      <c r="V17" s="31">
        <f t="shared" ref="V17:AE17" si="7">V18+V14</f>
        <v>1010697</v>
      </c>
      <c r="W17" s="31">
        <f t="shared" si="7"/>
        <v>1001397</v>
      </c>
      <c r="X17" s="31">
        <f t="shared" si="7"/>
        <v>1018158</v>
      </c>
      <c r="Y17" s="31">
        <f t="shared" si="7"/>
        <v>1067162</v>
      </c>
      <c r="Z17" s="31">
        <f t="shared" si="7"/>
        <v>1105380</v>
      </c>
      <c r="AA17" s="31">
        <f t="shared" si="7"/>
        <v>1152804</v>
      </c>
      <c r="AB17" s="31">
        <f t="shared" si="7"/>
        <v>1193782</v>
      </c>
      <c r="AC17" s="31">
        <f t="shared" si="7"/>
        <v>1235135</v>
      </c>
      <c r="AD17" s="31">
        <f t="shared" si="7"/>
        <v>1108492</v>
      </c>
      <c r="AE17" s="31">
        <f t="shared" si="7"/>
        <v>1200443</v>
      </c>
    </row>
    <row r="18" spans="1:31" s="6" customFormat="1" ht="16.149999999999999" customHeight="1" x14ac:dyDescent="0.25">
      <c r="B18" s="5"/>
      <c r="C18" s="32" t="s">
        <v>23</v>
      </c>
      <c r="D18" s="5"/>
      <c r="E18" s="33">
        <v>402437</v>
      </c>
      <c r="F18" s="33">
        <v>424454</v>
      </c>
      <c r="G18" s="33">
        <v>449260</v>
      </c>
      <c r="H18" s="33">
        <v>480151</v>
      </c>
      <c r="I18" s="33">
        <v>513692</v>
      </c>
      <c r="J18" s="33">
        <v>557158</v>
      </c>
      <c r="K18" s="33">
        <v>597754</v>
      </c>
      <c r="L18" s="33">
        <v>640779</v>
      </c>
      <c r="M18" s="33">
        <v>684904</v>
      </c>
      <c r="N18" s="33">
        <v>730319</v>
      </c>
      <c r="O18" s="33">
        <v>779947</v>
      </c>
      <c r="P18" s="33">
        <v>836662</v>
      </c>
      <c r="Q18" s="33">
        <v>890711</v>
      </c>
      <c r="R18" s="33">
        <v>909437</v>
      </c>
      <c r="S18" s="33">
        <v>878214</v>
      </c>
      <c r="T18" s="33">
        <v>882934</v>
      </c>
      <c r="U18" s="33">
        <v>867238</v>
      </c>
      <c r="V18" s="31">
        <f t="shared" ref="V18" si="8">+V15+V16</f>
        <v>845978</v>
      </c>
      <c r="W18" s="31">
        <f t="shared" ref="W18:X18" si="9">+W15+W16</f>
        <v>838823</v>
      </c>
      <c r="X18" s="31">
        <f t="shared" si="9"/>
        <v>853672</v>
      </c>
      <c r="Y18" s="31">
        <f t="shared" ref="Y18:Z18" si="10">+Y15+Y16</f>
        <v>898462</v>
      </c>
      <c r="Z18" s="31">
        <f t="shared" si="10"/>
        <v>932732</v>
      </c>
      <c r="AA18" s="31">
        <f t="shared" ref="AA18:AB18" si="11">+AA15+AA16</f>
        <v>974735</v>
      </c>
      <c r="AB18" s="31">
        <f t="shared" si="11"/>
        <v>1010438</v>
      </c>
      <c r="AC18" s="31">
        <f t="shared" ref="AC18:AD18" si="12">+AC15+AC16</f>
        <v>1045452</v>
      </c>
      <c r="AD18" s="31">
        <f t="shared" si="12"/>
        <v>913519</v>
      </c>
      <c r="AE18" s="31">
        <f t="shared" ref="AE18" si="13">+AE15+AE16</f>
        <v>994730</v>
      </c>
    </row>
    <row r="19" spans="1:31" s="6" customFormat="1" ht="13.15" customHeight="1" x14ac:dyDescent="0.25">
      <c r="B19" s="5"/>
      <c r="C19" s="32" t="s">
        <v>10</v>
      </c>
      <c r="D19" s="5"/>
      <c r="E19" s="33">
        <v>460588</v>
      </c>
      <c r="F19" s="33">
        <v>489203</v>
      </c>
      <c r="G19" s="33">
        <v>519268</v>
      </c>
      <c r="H19" s="33">
        <v>555993</v>
      </c>
      <c r="I19" s="33">
        <v>595723</v>
      </c>
      <c r="J19" s="33">
        <v>647851</v>
      </c>
      <c r="K19" s="33">
        <v>700993</v>
      </c>
      <c r="L19" s="33">
        <v>749552</v>
      </c>
      <c r="M19" s="33">
        <v>802266</v>
      </c>
      <c r="N19" s="33">
        <v>859437</v>
      </c>
      <c r="O19" s="33">
        <v>927357</v>
      </c>
      <c r="P19" s="33">
        <v>1003823</v>
      </c>
      <c r="Q19" s="33">
        <v>1075539</v>
      </c>
      <c r="R19" s="33">
        <v>1109541</v>
      </c>
      <c r="S19" s="33">
        <v>1069323</v>
      </c>
      <c r="T19" s="33">
        <v>1072709</v>
      </c>
      <c r="U19" s="33">
        <v>1063763</v>
      </c>
      <c r="V19" s="31">
        <v>1031104</v>
      </c>
      <c r="W19" s="31">
        <v>1020677</v>
      </c>
      <c r="X19" s="31">
        <v>1032608</v>
      </c>
      <c r="Y19" s="31">
        <v>1078092</v>
      </c>
      <c r="Z19" s="31">
        <v>1114420</v>
      </c>
      <c r="AA19" s="31">
        <v>1162492</v>
      </c>
      <c r="AB19" s="31">
        <v>1203859</v>
      </c>
      <c r="AC19" s="31">
        <v>1245513</v>
      </c>
      <c r="AD19" s="31">
        <v>1117989</v>
      </c>
      <c r="AE19" s="31">
        <v>1206842</v>
      </c>
    </row>
    <row r="20" spans="1:31" s="6" customFormat="1" ht="13.15" customHeight="1" x14ac:dyDescent="0.25">
      <c r="B20" s="5"/>
      <c r="C20" s="32" t="s">
        <v>11</v>
      </c>
      <c r="D20" s="5"/>
      <c r="E20" s="33">
        <v>233</v>
      </c>
      <c r="F20" s="33">
        <v>-1647</v>
      </c>
      <c r="G20" s="33">
        <v>-2551</v>
      </c>
      <c r="H20" s="33">
        <v>-4374</v>
      </c>
      <c r="I20" s="33">
        <v>-5411</v>
      </c>
      <c r="J20" s="33">
        <v>-4633</v>
      </c>
      <c r="K20" s="33">
        <v>-9702</v>
      </c>
      <c r="L20" s="33">
        <v>-8490</v>
      </c>
      <c r="M20" s="33">
        <v>-6584</v>
      </c>
      <c r="N20" s="33">
        <v>-8013</v>
      </c>
      <c r="O20" s="33">
        <v>-12804</v>
      </c>
      <c r="P20" s="33">
        <v>-18565</v>
      </c>
      <c r="Q20" s="33">
        <v>-26393</v>
      </c>
      <c r="R20" s="33">
        <v>-30800</v>
      </c>
      <c r="S20" s="33">
        <v>-20474</v>
      </c>
      <c r="T20" s="33">
        <v>-15634</v>
      </c>
      <c r="U20" s="33">
        <v>-18772</v>
      </c>
      <c r="V20" s="31">
        <v>-8247</v>
      </c>
      <c r="W20" s="31">
        <v>-6814</v>
      </c>
      <c r="X20" s="31">
        <v>-3779</v>
      </c>
      <c r="Y20" s="31">
        <v>-237</v>
      </c>
      <c r="Z20" s="31">
        <v>2757</v>
      </c>
      <c r="AA20" s="31">
        <v>437</v>
      </c>
      <c r="AB20" s="31">
        <v>1735</v>
      </c>
      <c r="AC20" s="31">
        <v>2203</v>
      </c>
      <c r="AD20" s="31">
        <v>2736</v>
      </c>
      <c r="AE20" s="31">
        <v>6333</v>
      </c>
    </row>
    <row r="21" spans="1:31" s="21" customFormat="1" ht="13.15" customHeight="1" x14ac:dyDescent="0.2">
      <c r="B21" s="20"/>
      <c r="C21" s="30" t="s">
        <v>21</v>
      </c>
      <c r="D21" s="20"/>
      <c r="E21" s="33">
        <v>460821</v>
      </c>
      <c r="F21" s="33">
        <v>487556</v>
      </c>
      <c r="G21" s="33">
        <v>516717</v>
      </c>
      <c r="H21" s="33">
        <v>551619</v>
      </c>
      <c r="I21" s="33">
        <v>590312</v>
      </c>
      <c r="J21" s="33">
        <v>643218</v>
      </c>
      <c r="K21" s="33">
        <v>691291</v>
      </c>
      <c r="L21" s="33">
        <v>741062</v>
      </c>
      <c r="M21" s="33">
        <v>795682</v>
      </c>
      <c r="N21" s="33">
        <v>851424</v>
      </c>
      <c r="O21" s="33">
        <v>914553</v>
      </c>
      <c r="P21" s="33">
        <v>985258</v>
      </c>
      <c r="Q21" s="33">
        <v>1049146</v>
      </c>
      <c r="R21" s="33">
        <v>1078741</v>
      </c>
      <c r="S21" s="33">
        <v>1048849</v>
      </c>
      <c r="T21" s="33">
        <v>1057075</v>
      </c>
      <c r="U21" s="33">
        <v>1044991</v>
      </c>
      <c r="V21" s="31">
        <f t="shared" ref="V21" si="14">V19+V20</f>
        <v>1022857</v>
      </c>
      <c r="W21" s="31">
        <f t="shared" ref="W21:X21" si="15">W19+W20</f>
        <v>1013863</v>
      </c>
      <c r="X21" s="31">
        <f t="shared" si="15"/>
        <v>1028829</v>
      </c>
      <c r="Y21" s="31">
        <f t="shared" ref="Y21:Z21" si="16">Y19+Y20</f>
        <v>1077855</v>
      </c>
      <c r="Z21" s="31">
        <f t="shared" si="16"/>
        <v>1117177</v>
      </c>
      <c r="AA21" s="31">
        <f t="shared" ref="AA21:AB21" si="17">AA19+AA20</f>
        <v>1162929</v>
      </c>
      <c r="AB21" s="31">
        <f t="shared" si="17"/>
        <v>1205594</v>
      </c>
      <c r="AC21" s="31">
        <f t="shared" ref="AC21" si="18">AC19+AC20</f>
        <v>1247716</v>
      </c>
      <c r="AD21" s="31">
        <f>AD19+AD20</f>
        <v>1120725</v>
      </c>
      <c r="AE21" s="31">
        <f>AE19+AE20</f>
        <v>1213175</v>
      </c>
    </row>
    <row r="22" spans="1:31" s="23" customFormat="1" ht="13.15" customHeight="1" x14ac:dyDescent="0.25">
      <c r="A22" s="6"/>
      <c r="B22" s="5"/>
      <c r="C22" s="32" t="s">
        <v>9</v>
      </c>
      <c r="D22" s="5"/>
      <c r="E22" s="33">
        <v>57567</v>
      </c>
      <c r="F22" s="33">
        <v>61447</v>
      </c>
      <c r="G22" s="33">
        <v>65343</v>
      </c>
      <c r="H22" s="33">
        <v>69038</v>
      </c>
      <c r="I22" s="33">
        <v>74255</v>
      </c>
      <c r="J22" s="33">
        <v>81921</v>
      </c>
      <c r="K22" s="33">
        <v>88510</v>
      </c>
      <c r="L22" s="33">
        <v>95740</v>
      </c>
      <c r="M22" s="33">
        <v>103905</v>
      </c>
      <c r="N22" s="33">
        <v>113802</v>
      </c>
      <c r="O22" s="33">
        <v>124681</v>
      </c>
      <c r="P22" s="33">
        <v>135476</v>
      </c>
      <c r="Q22" s="33">
        <v>145529</v>
      </c>
      <c r="R22" s="33">
        <v>153861</v>
      </c>
      <c r="S22" s="33">
        <v>156714</v>
      </c>
      <c r="T22" s="33">
        <v>161557</v>
      </c>
      <c r="U22" s="33">
        <v>164610</v>
      </c>
      <c r="V22" s="31">
        <f t="shared" ref="V22" si="19">+V14</f>
        <v>164719</v>
      </c>
      <c r="W22" s="31">
        <f t="shared" ref="W22:X22" si="20">+W14</f>
        <v>162574</v>
      </c>
      <c r="X22" s="31">
        <f t="shared" si="20"/>
        <v>164486</v>
      </c>
      <c r="Y22" s="31">
        <f t="shared" ref="Y22:Z22" si="21">+Y14</f>
        <v>168700</v>
      </c>
      <c r="Z22" s="31">
        <f t="shared" si="21"/>
        <v>172648</v>
      </c>
      <c r="AA22" s="31">
        <f t="shared" ref="AA22:AB22" si="22">+AA14</f>
        <v>178069</v>
      </c>
      <c r="AB22" s="31">
        <f t="shared" si="22"/>
        <v>183344</v>
      </c>
      <c r="AC22" s="31">
        <f t="shared" ref="AC22:AD22" si="23">+AC14</f>
        <v>189683</v>
      </c>
      <c r="AD22" s="31">
        <f t="shared" si="23"/>
        <v>194973</v>
      </c>
      <c r="AE22" s="31">
        <f t="shared" ref="AE22" si="24">+AE14</f>
        <v>205713</v>
      </c>
    </row>
    <row r="23" spans="1:31" s="6" customFormat="1" ht="13.15" customHeight="1" x14ac:dyDescent="0.25">
      <c r="B23" s="5"/>
      <c r="C23" s="32" t="s">
        <v>16</v>
      </c>
      <c r="D23" s="5"/>
      <c r="E23" s="33">
        <v>403254</v>
      </c>
      <c r="F23" s="33">
        <v>426109</v>
      </c>
      <c r="G23" s="33">
        <v>451374</v>
      </c>
      <c r="H23" s="33">
        <v>482581</v>
      </c>
      <c r="I23" s="33">
        <v>516057</v>
      </c>
      <c r="J23" s="33">
        <v>561297</v>
      </c>
      <c r="K23" s="33">
        <v>602781</v>
      </c>
      <c r="L23" s="33">
        <v>645322</v>
      </c>
      <c r="M23" s="33">
        <v>691777</v>
      </c>
      <c r="N23" s="33">
        <v>737622</v>
      </c>
      <c r="O23" s="33">
        <v>789872</v>
      </c>
      <c r="P23" s="33">
        <v>849782</v>
      </c>
      <c r="Q23" s="33">
        <v>903617</v>
      </c>
      <c r="R23" s="33">
        <v>924880</v>
      </c>
      <c r="S23" s="33">
        <v>892135</v>
      </c>
      <c r="T23" s="33">
        <v>895518</v>
      </c>
      <c r="U23" s="33">
        <v>880381</v>
      </c>
      <c r="V23" s="31">
        <f t="shared" ref="V23" si="25">V15</f>
        <v>858138</v>
      </c>
      <c r="W23" s="31">
        <f t="shared" ref="W23:X23" si="26">W15</f>
        <v>851289</v>
      </c>
      <c r="X23" s="31">
        <f t="shared" si="26"/>
        <v>864343</v>
      </c>
      <c r="Y23" s="31">
        <f t="shared" ref="Y23:Z23" si="27">Y15</f>
        <v>909155</v>
      </c>
      <c r="Z23" s="31">
        <f t="shared" si="27"/>
        <v>944529</v>
      </c>
      <c r="AA23" s="31">
        <f t="shared" ref="AA23:AB24" si="28">AA15</f>
        <v>984860</v>
      </c>
      <c r="AB23" s="31">
        <f t="shared" si="28"/>
        <v>1022250</v>
      </c>
      <c r="AC23" s="31">
        <f t="shared" ref="AC23:AD23" si="29">AC15</f>
        <v>1058033</v>
      </c>
      <c r="AD23" s="31">
        <f t="shared" si="29"/>
        <v>925752</v>
      </c>
      <c r="AE23" s="31">
        <f t="shared" ref="AE23" si="30">AE15</f>
        <v>1007462</v>
      </c>
    </row>
    <row r="24" spans="1:31" s="6" customFormat="1" ht="13.15" customHeight="1" x14ac:dyDescent="0.25">
      <c r="B24" s="5"/>
      <c r="C24" s="32" t="s">
        <v>12</v>
      </c>
      <c r="D24" s="5"/>
      <c r="E24" s="33">
        <v>-817</v>
      </c>
      <c r="F24" s="33">
        <v>-1655</v>
      </c>
      <c r="G24" s="33">
        <v>-2114</v>
      </c>
      <c r="H24" s="33">
        <v>-2430</v>
      </c>
      <c r="I24" s="33">
        <v>-2365</v>
      </c>
      <c r="J24" s="33">
        <v>-4139</v>
      </c>
      <c r="K24" s="33">
        <v>-5027</v>
      </c>
      <c r="L24" s="33">
        <v>-4543</v>
      </c>
      <c r="M24" s="33">
        <v>-6873</v>
      </c>
      <c r="N24" s="33">
        <v>-7303</v>
      </c>
      <c r="O24" s="33">
        <v>-9925</v>
      </c>
      <c r="P24" s="33">
        <v>-13120</v>
      </c>
      <c r="Q24" s="33">
        <v>-12906</v>
      </c>
      <c r="R24" s="33">
        <v>-15443</v>
      </c>
      <c r="S24" s="33">
        <v>-13921</v>
      </c>
      <c r="T24" s="33">
        <v>-12584</v>
      </c>
      <c r="U24" s="33">
        <v>-13143</v>
      </c>
      <c r="V24" s="31">
        <f t="shared" ref="V24" si="31">V16</f>
        <v>-12160</v>
      </c>
      <c r="W24" s="31">
        <f t="shared" ref="W24:X24" si="32">W16</f>
        <v>-12466</v>
      </c>
      <c r="X24" s="31">
        <f t="shared" si="32"/>
        <v>-10671</v>
      </c>
      <c r="Y24" s="31">
        <f t="shared" ref="Y24:Z24" si="33">Y16</f>
        <v>-10693</v>
      </c>
      <c r="Z24" s="31">
        <f t="shared" si="33"/>
        <v>-11797</v>
      </c>
      <c r="AA24" s="31">
        <f t="shared" si="28"/>
        <v>-10125</v>
      </c>
      <c r="AB24" s="31">
        <f t="shared" si="28"/>
        <v>-11812</v>
      </c>
      <c r="AC24" s="31">
        <f t="shared" ref="AC24:AD24" si="34">AC16</f>
        <v>-12581</v>
      </c>
      <c r="AD24" s="31">
        <f t="shared" si="34"/>
        <v>-12233</v>
      </c>
      <c r="AE24" s="31">
        <f t="shared" ref="AE24" si="35">AE16</f>
        <v>-12732</v>
      </c>
    </row>
    <row r="25" spans="1:31" s="6" customFormat="1" ht="13.15" customHeight="1" x14ac:dyDescent="0.25">
      <c r="B25" s="5"/>
      <c r="C25" s="30" t="s">
        <v>22</v>
      </c>
      <c r="D25" s="5"/>
      <c r="E25" s="33">
        <v>460004</v>
      </c>
      <c r="F25" s="33">
        <v>485901</v>
      </c>
      <c r="G25" s="33">
        <v>514603</v>
      </c>
      <c r="H25" s="33">
        <v>549189</v>
      </c>
      <c r="I25" s="33">
        <v>587947</v>
      </c>
      <c r="J25" s="33">
        <v>639079</v>
      </c>
      <c r="K25" s="33">
        <v>686264</v>
      </c>
      <c r="L25" s="33">
        <v>736519</v>
      </c>
      <c r="M25" s="33">
        <v>788809</v>
      </c>
      <c r="N25" s="33">
        <v>844121</v>
      </c>
      <c r="O25" s="33">
        <v>904628</v>
      </c>
      <c r="P25" s="33">
        <v>972138</v>
      </c>
      <c r="Q25" s="33">
        <v>1036240</v>
      </c>
      <c r="R25" s="33">
        <v>1063298</v>
      </c>
      <c r="S25" s="33">
        <v>1034928</v>
      </c>
      <c r="T25" s="33">
        <v>1044491</v>
      </c>
      <c r="U25" s="33">
        <v>1031848</v>
      </c>
      <c r="V25" s="31">
        <f t="shared" ref="V25" si="36">V17</f>
        <v>1010697</v>
      </c>
      <c r="W25" s="31">
        <f t="shared" ref="W25:X25" si="37">W17</f>
        <v>1001397</v>
      </c>
      <c r="X25" s="31">
        <f t="shared" si="37"/>
        <v>1018158</v>
      </c>
      <c r="Y25" s="31">
        <f t="shared" ref="Y25:Z25" si="38">Y17</f>
        <v>1067162</v>
      </c>
      <c r="Z25" s="31">
        <f t="shared" si="38"/>
        <v>1105380</v>
      </c>
      <c r="AA25" s="31">
        <f t="shared" ref="AA25:AB25" si="39">AA17</f>
        <v>1152804</v>
      </c>
      <c r="AB25" s="31">
        <f t="shared" si="39"/>
        <v>1193782</v>
      </c>
      <c r="AC25" s="31">
        <f t="shared" ref="AC25:AD25" si="40">AC17</f>
        <v>1235135</v>
      </c>
      <c r="AD25" s="31">
        <f t="shared" si="40"/>
        <v>1108492</v>
      </c>
      <c r="AE25" s="31">
        <f t="shared" ref="AE25" si="41">AE17</f>
        <v>1200443</v>
      </c>
    </row>
    <row r="26" spans="1:31" s="6" customFormat="1" ht="16.149999999999999" customHeight="1" x14ac:dyDescent="0.25">
      <c r="B26" s="5"/>
      <c r="C26" s="32" t="s">
        <v>23</v>
      </c>
      <c r="D26" s="5"/>
      <c r="E26" s="33">
        <v>402437</v>
      </c>
      <c r="F26" s="33">
        <v>424454</v>
      </c>
      <c r="G26" s="33">
        <v>449260</v>
      </c>
      <c r="H26" s="33">
        <v>480151</v>
      </c>
      <c r="I26" s="33">
        <v>513692</v>
      </c>
      <c r="J26" s="33">
        <v>557158</v>
      </c>
      <c r="K26" s="33">
        <v>597754</v>
      </c>
      <c r="L26" s="33">
        <v>640779</v>
      </c>
      <c r="M26" s="33">
        <v>684904</v>
      </c>
      <c r="N26" s="33">
        <v>730319</v>
      </c>
      <c r="O26" s="33">
        <v>779947</v>
      </c>
      <c r="P26" s="33">
        <v>836662</v>
      </c>
      <c r="Q26" s="33">
        <v>890711</v>
      </c>
      <c r="R26" s="33">
        <v>909437</v>
      </c>
      <c r="S26" s="33">
        <v>878214</v>
      </c>
      <c r="T26" s="33">
        <v>882934</v>
      </c>
      <c r="U26" s="33">
        <v>867238</v>
      </c>
      <c r="V26" s="31">
        <f t="shared" ref="V26" si="42">+V23+V24</f>
        <v>845978</v>
      </c>
      <c r="W26" s="31">
        <f t="shared" ref="W26:X26" si="43">+W23+W24</f>
        <v>838823</v>
      </c>
      <c r="X26" s="31">
        <f t="shared" si="43"/>
        <v>853672</v>
      </c>
      <c r="Y26" s="31">
        <f t="shared" ref="Y26:Z26" si="44">+Y23+Y24</f>
        <v>898462</v>
      </c>
      <c r="Z26" s="31">
        <f t="shared" si="44"/>
        <v>932732</v>
      </c>
      <c r="AA26" s="31">
        <f t="shared" ref="AA26:AB26" si="45">+AA23+AA24</f>
        <v>974735</v>
      </c>
      <c r="AB26" s="31">
        <f t="shared" si="45"/>
        <v>1010438</v>
      </c>
      <c r="AC26" s="31">
        <f t="shared" ref="AC26" si="46">+AC23+AC24</f>
        <v>1045452</v>
      </c>
      <c r="AD26" s="31">
        <f>+AD23+AD24</f>
        <v>913519</v>
      </c>
      <c r="AE26" s="31">
        <f>+AE23+AE24</f>
        <v>994730</v>
      </c>
    </row>
    <row r="27" spans="1:31" s="6" customFormat="1" ht="13.15" customHeight="1" x14ac:dyDescent="0.25">
      <c r="B27" s="5"/>
      <c r="C27" s="32" t="s">
        <v>13</v>
      </c>
      <c r="D27" s="5"/>
      <c r="E27" s="33">
        <v>39719</v>
      </c>
      <c r="F27" s="33">
        <v>39884</v>
      </c>
      <c r="G27" s="33">
        <v>40050</v>
      </c>
      <c r="H27" s="33">
        <v>40214</v>
      </c>
      <c r="I27" s="33">
        <v>40370</v>
      </c>
      <c r="J27" s="33">
        <v>40554</v>
      </c>
      <c r="K27" s="33">
        <v>40766</v>
      </c>
      <c r="L27" s="33">
        <v>41424</v>
      </c>
      <c r="M27" s="33">
        <v>42196</v>
      </c>
      <c r="N27" s="33">
        <v>42859</v>
      </c>
      <c r="O27" s="33">
        <v>43663</v>
      </c>
      <c r="P27" s="33">
        <v>44361</v>
      </c>
      <c r="Q27" s="33">
        <v>45236</v>
      </c>
      <c r="R27" s="33">
        <v>45983</v>
      </c>
      <c r="S27" s="33">
        <v>46368</v>
      </c>
      <c r="T27" s="33">
        <v>46562</v>
      </c>
      <c r="U27" s="33">
        <v>46736</v>
      </c>
      <c r="V27" s="31">
        <v>46766</v>
      </c>
      <c r="W27" s="31">
        <v>46593</v>
      </c>
      <c r="X27" s="31">
        <v>46455</v>
      </c>
      <c r="Y27" s="31">
        <v>46410</v>
      </c>
      <c r="Z27" s="31">
        <v>46450</v>
      </c>
      <c r="AA27" s="31">
        <v>46533</v>
      </c>
      <c r="AB27" s="31">
        <v>46729</v>
      </c>
      <c r="AC27" s="31">
        <v>47105</v>
      </c>
      <c r="AD27" s="31">
        <v>47356</v>
      </c>
      <c r="AE27" s="31">
        <v>47332</v>
      </c>
    </row>
    <row r="28" spans="1:31" s="6" customFormat="1" ht="14.25" customHeight="1" thickBot="1" x14ac:dyDescent="0.3">
      <c r="B28" s="5"/>
      <c r="C28" s="32" t="s">
        <v>20</v>
      </c>
      <c r="D28" s="5"/>
      <c r="E28" s="33">
        <v>10132.103023741785</v>
      </c>
      <c r="F28" s="33">
        <v>10642.21241600642</v>
      </c>
      <c r="G28" s="33">
        <v>11217.478152309614</v>
      </c>
      <c r="H28" s="33">
        <v>11939.896553439099</v>
      </c>
      <c r="I28" s="33">
        <v>12724.597473371316</v>
      </c>
      <c r="J28" s="33">
        <v>13738.669428416433</v>
      </c>
      <c r="K28" s="33">
        <v>14663.052543786489</v>
      </c>
      <c r="L28" s="33">
        <v>15468.786210892236</v>
      </c>
      <c r="M28" s="33">
        <v>16231.491136600624</v>
      </c>
      <c r="N28" s="33">
        <v>17040.038265008516</v>
      </c>
      <c r="O28" s="33">
        <v>17862.881616013561</v>
      </c>
      <c r="P28" s="33">
        <v>18860.305223056286</v>
      </c>
      <c r="Q28" s="33">
        <v>19690.313025024316</v>
      </c>
      <c r="R28" s="33">
        <v>19777.678707348368</v>
      </c>
      <c r="S28" s="33">
        <v>18940.087991718425</v>
      </c>
      <c r="T28" s="33">
        <v>18962.54456423693</v>
      </c>
      <c r="U28" s="33">
        <v>18556.102362204725</v>
      </c>
      <c r="V28" s="31">
        <f t="shared" ref="V28" si="47">V26/V27*1000</f>
        <v>18089.595004918101</v>
      </c>
      <c r="W28" s="31">
        <f t="shared" ref="W28:X28" si="48">W26/W27*1000</f>
        <v>18003.197905264737</v>
      </c>
      <c r="X28" s="31">
        <f t="shared" si="48"/>
        <v>18376.321171025724</v>
      </c>
      <c r="Y28" s="31">
        <f t="shared" ref="Y28:Z28" si="49">Y26/Y27*1000</f>
        <v>19359.232923938805</v>
      </c>
      <c r="Z28" s="31">
        <f t="shared" si="49"/>
        <v>20080.344456404735</v>
      </c>
      <c r="AA28" s="31">
        <f t="shared" ref="AA28:AB28" si="50">AA26/AA27*1000</f>
        <v>20947.177272043496</v>
      </c>
      <c r="AB28" s="31">
        <f t="shared" si="50"/>
        <v>21623.360225983863</v>
      </c>
      <c r="AC28" s="31">
        <f t="shared" ref="AC28:AD28" si="51">AC26/AC27*1000</f>
        <v>22194.077061883028</v>
      </c>
      <c r="AD28" s="31">
        <f t="shared" si="51"/>
        <v>19290.459498268436</v>
      </c>
      <c r="AE28" s="31">
        <f t="shared" ref="AE28" si="52">AE26/AE27*1000</f>
        <v>21016.014535620721</v>
      </c>
    </row>
    <row r="29" spans="1:31" s="6" customFormat="1" ht="13.5" customHeight="1" thickTop="1" x14ac:dyDescent="0.25">
      <c r="B29" s="5"/>
      <c r="C29" s="16"/>
      <c r="D29" s="1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31" s="5" customFormat="1" x14ac:dyDescent="0.2">
      <c r="C30" s="17" t="s">
        <v>2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31" s="5" customFormat="1" x14ac:dyDescent="0.2">
      <c r="C31" s="17" t="s">
        <v>3</v>
      </c>
    </row>
    <row r="32" spans="1:31" s="5" customFormat="1" x14ac:dyDescent="0.2">
      <c r="C32" s="17"/>
    </row>
    <row r="33" spans="3:3" x14ac:dyDescent="0.2">
      <c r="C33" s="14" t="s">
        <v>14</v>
      </c>
    </row>
    <row r="34" spans="3:3" s="5" customFormat="1" x14ac:dyDescent="0.2">
      <c r="C34" s="18"/>
    </row>
    <row r="35" spans="3:3" x14ac:dyDescent="0.2">
      <c r="C35" s="14" t="s">
        <v>18</v>
      </c>
    </row>
    <row r="36" spans="3:3" x14ac:dyDescent="0.2"/>
    <row r="37" spans="3:3" x14ac:dyDescent="0.2"/>
    <row r="38" spans="3:3" x14ac:dyDescent="0.2"/>
    <row r="39" spans="3:3" x14ac:dyDescent="0.2"/>
    <row r="40" spans="3:3" x14ac:dyDescent="0.2"/>
    <row r="41" spans="3:3" x14ac:dyDescent="0.2"/>
    <row r="42" spans="3:3" x14ac:dyDescent="0.2"/>
    <row r="43" spans="3:3" x14ac:dyDescent="0.2"/>
    <row r="44" spans="3:3" x14ac:dyDescent="0.2"/>
    <row r="45" spans="3:3" x14ac:dyDescent="0.2"/>
    <row r="46" spans="3:3" x14ac:dyDescent="0.2"/>
    <row r="47" spans="3:3" x14ac:dyDescent="0.2"/>
    <row r="48" spans="3: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spans="3:3" x14ac:dyDescent="0.2"/>
    <row r="66" spans="3:3" x14ac:dyDescent="0.2"/>
    <row r="67" spans="3:3" x14ac:dyDescent="0.2"/>
    <row r="68" spans="3:3" x14ac:dyDescent="0.2"/>
    <row r="69" spans="3:3" x14ac:dyDescent="0.2"/>
    <row r="70" spans="3:3" x14ac:dyDescent="0.2"/>
    <row r="71" spans="3:3" x14ac:dyDescent="0.2"/>
    <row r="72" spans="3:3" x14ac:dyDescent="0.2"/>
    <row r="73" spans="3:3" x14ac:dyDescent="0.2"/>
    <row r="74" spans="3:3" x14ac:dyDescent="0.2">
      <c r="C74" s="19"/>
    </row>
    <row r="75" spans="3:3" x14ac:dyDescent="0.2">
      <c r="C75" s="19"/>
    </row>
    <row r="76" spans="3:3" x14ac:dyDescent="0.2"/>
    <row r="77" spans="3:3" x14ac:dyDescent="0.2"/>
    <row r="78" spans="3:3" x14ac:dyDescent="0.2"/>
    <row r="79" spans="3:3" x14ac:dyDescent="0.2"/>
    <row r="80" spans="3: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hidden="1" x14ac:dyDescent="0.2"/>
    <row r="123" hidden="1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</sheetData>
  <phoneticPr fontId="3" type="noConversion"/>
  <pageMargins left="0.41" right="0.27" top="0.18" bottom="0.18" header="0" footer="0.18"/>
  <pageSetup paperSize="9" scale="63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Tabla_1</vt:lpstr>
      <vt:lpstr>Tabla_1!Área_de_impresión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INE</cp:lastModifiedBy>
  <cp:lastPrinted>2022-09-09T07:10:15Z</cp:lastPrinted>
  <dcterms:created xsi:type="dcterms:W3CDTF">1999-07-09T11:50:45Z</dcterms:created>
  <dcterms:modified xsi:type="dcterms:W3CDTF">2022-09-23T08:45:42Z</dcterms:modified>
</cp:coreProperties>
</file>